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iversaltoiletries.sharepoint.com/Shared Documents/V/2007/UTC/Riten/INSIGNIA Product Packing Specification/"/>
    </mc:Choice>
  </mc:AlternateContent>
  <xr:revisionPtr revIDLastSave="55" documentId="13_ncr:1_{1D9248B3-D7FA-455A-92FF-A789AC82498A}" xr6:coauthVersionLast="45" xr6:coauthVersionMax="45" xr10:uidLastSave="{A9CE7A45-B906-454E-8603-229643952F6A}"/>
  <bookViews>
    <workbookView xWindow="-108" yWindow="-108" windowWidth="23256" windowHeight="12576" tabRatio="716" xr2:uid="{00000000-000D-0000-FFFF-FFFF00000000}"/>
  </bookViews>
  <sheets>
    <sheet name="INSIGNIA Disinfectant Spra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7" i="1" l="1"/>
  <c r="U12" i="1" l="1"/>
  <c r="U11" i="1"/>
  <c r="U10" i="1"/>
  <c r="U9" i="1"/>
  <c r="U8" i="1"/>
  <c r="U7" i="1"/>
  <c r="AC12" i="1"/>
  <c r="AC11" i="1"/>
  <c r="AC10" i="1"/>
  <c r="AC9" i="1"/>
  <c r="AC8" i="1"/>
  <c r="AC7" i="1"/>
  <c r="W12" i="1"/>
  <c r="W11" i="1"/>
  <c r="W10" i="1"/>
  <c r="W9" i="1"/>
  <c r="W8" i="1"/>
  <c r="W7" i="1"/>
  <c r="V12" i="1"/>
  <c r="V11" i="1"/>
  <c r="V10" i="1"/>
  <c r="V9" i="1"/>
  <c r="V8" i="1"/>
  <c r="V7" i="1"/>
  <c r="AB11" i="1"/>
  <c r="AB10" i="1"/>
  <c r="AB12" i="1"/>
  <c r="AB9" i="1"/>
  <c r="AB8" i="1"/>
</calcChain>
</file>

<file path=xl/sharedStrings.xml><?xml version="1.0" encoding="utf-8"?>
<sst xmlns="http://schemas.openxmlformats.org/spreadsheetml/2006/main" count="65" uniqueCount="41">
  <si>
    <t>Packing Specification</t>
  </si>
  <si>
    <t>Product Code</t>
  </si>
  <si>
    <t>Description</t>
  </si>
  <si>
    <t>Product Size 
(ml)</t>
  </si>
  <si>
    <t>Unit (Product) Dimensions (CM)</t>
  </si>
  <si>
    <t>Cartons Per Pallet</t>
  </si>
  <si>
    <t>Units Per Pallet</t>
  </si>
  <si>
    <t xml:space="preserve"> TI: No of cases per layer    
HI: No of layers per pallet</t>
  </si>
  <si>
    <t>Unit Barcode (EAN)</t>
  </si>
  <si>
    <t>Outer Carton Barcode (ITF)</t>
  </si>
  <si>
    <t>CBM/Carton</t>
  </si>
  <si>
    <t>W</t>
  </si>
  <si>
    <t>D</t>
  </si>
  <si>
    <t>H</t>
  </si>
  <si>
    <t>Gross weight (kgs)</t>
  </si>
  <si>
    <t>TI</t>
  </si>
  <si>
    <t>HI</t>
  </si>
  <si>
    <t>L</t>
  </si>
  <si>
    <t>Gross Wt est (kg)</t>
  </si>
  <si>
    <t xml:space="preserve">Gross Weight (KG) </t>
  </si>
  <si>
    <t>1000ml</t>
  </si>
  <si>
    <t xml:space="preserve">Insignia Disinfectant Spray 80% Alcohol </t>
  </si>
  <si>
    <t>60ml</t>
  </si>
  <si>
    <t>80ml</t>
  </si>
  <si>
    <t>120ml</t>
  </si>
  <si>
    <t xml:space="preserve">250ml </t>
  </si>
  <si>
    <t>550ml</t>
  </si>
  <si>
    <t>INSIGNIA Disinfectant Spray 80% Alcohol</t>
  </si>
  <si>
    <t>Inner Dimensions (CM)</t>
  </si>
  <si>
    <t xml:space="preserve">Units Per Inner </t>
  </si>
  <si>
    <t>Units Per Master Carton</t>
  </si>
  <si>
    <t>Master Carton Dimensions (CM)</t>
  </si>
  <si>
    <t>Insignia Disinfectant Spray 80% Alcohol</t>
  </si>
  <si>
    <t>INSDISINFSPR60</t>
  </si>
  <si>
    <t>INSDISINFSPR80</t>
  </si>
  <si>
    <t>INSDISINFSPR120</t>
  </si>
  <si>
    <t>INSDISINFSPR250</t>
  </si>
  <si>
    <t>INSDISINFSPR550</t>
  </si>
  <si>
    <t>INSDISINFSPR1L</t>
  </si>
  <si>
    <t>-</t>
  </si>
  <si>
    <t xml:space="preserve">Pallet Dimensions (in meter) including good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</si>
</sst>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  <family val="2"/>
    </font>
    <font>
      <sz val="10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name val="Verdana"/>
      <family val="2"/>
    </font>
    <font>
      <sz val="14"/>
      <color theme="1"/>
      <name val="Verdana"/>
      <family val="2"/>
    </font>
    <font>
      <b/>
      <sz val="16"/>
      <name val="Arial"/>
      <family val="2"/>
    </font>
    <font>
      <sz val="12"/>
      <color rgb="FF1F497D"/>
      <name val="Gulim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64" fontId="4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5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/>
    <xf numFmtId="2" fontId="3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/>
    </xf>
    <xf numFmtId="0" fontId="6" fillId="0" borderId="4" xfId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Excel Built-in Normal" xfId="1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E765"/>
  </sheetPr>
  <dimension ref="A1:AC13"/>
  <sheetViews>
    <sheetView tabSelected="1" zoomScale="55" zoomScaleNormal="55" zoomScalePageLayoutView="75" workbookViewId="0">
      <pane ySplit="6" topLeftCell="A7" activePane="bottomLeft" state="frozen"/>
      <selection pane="bottomLeft" activeCell="D17" sqref="D17"/>
    </sheetView>
  </sheetViews>
  <sheetFormatPr defaultColWidth="8.88671875" defaultRowHeight="13.2" x14ac:dyDescent="0.25"/>
  <cols>
    <col min="1" max="1" width="7.6640625" customWidth="1"/>
    <col min="2" max="2" width="25.88671875" bestFit="1" customWidth="1"/>
    <col min="3" max="3" width="67.33203125" bestFit="1" customWidth="1"/>
    <col min="4" max="4" width="22.109375" customWidth="1"/>
    <col min="5" max="6" width="14.109375" customWidth="1"/>
    <col min="7" max="7" width="14.6640625" customWidth="1"/>
    <col min="8" max="12" width="16.33203125" customWidth="1"/>
    <col min="13" max="13" width="20" customWidth="1"/>
    <col min="14" max="14" width="27.5546875" bestFit="1" customWidth="1"/>
    <col min="15" max="15" width="24.88671875" bestFit="1" customWidth="1"/>
    <col min="16" max="16" width="27.44140625" customWidth="1"/>
    <col min="17" max="17" width="16.44140625" customWidth="1"/>
    <col min="18" max="18" width="18.109375" customWidth="1"/>
    <col min="19" max="19" width="16.5546875" customWidth="1"/>
    <col min="20" max="20" width="15.109375" bestFit="1" customWidth="1"/>
    <col min="21" max="21" width="32" customWidth="1"/>
    <col min="22" max="22" width="25.44140625" customWidth="1"/>
    <col min="23" max="23" width="29.33203125" bestFit="1" customWidth="1"/>
    <col min="24" max="24" width="24.6640625" customWidth="1"/>
    <col min="25" max="25" width="13.33203125" customWidth="1"/>
    <col min="26" max="26" width="13" customWidth="1"/>
    <col min="27" max="28" width="16.6640625" customWidth="1"/>
    <col min="29" max="29" width="30.33203125" bestFit="1" customWidth="1"/>
  </cols>
  <sheetData>
    <row r="1" spans="1:29" ht="21" x14ac:dyDescent="0.4">
      <c r="A1" s="3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21" x14ac:dyDescent="0.4">
      <c r="A2" s="3" t="s">
        <v>0</v>
      </c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9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9" ht="17.399999999999999" x14ac:dyDescent="0.3">
      <c r="A4" s="1"/>
      <c r="B4" s="27" t="s">
        <v>27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ht="57" customHeight="1" x14ac:dyDescent="0.3">
      <c r="A5" s="1"/>
      <c r="B5" s="7" t="s">
        <v>1</v>
      </c>
      <c r="C5" s="7" t="s">
        <v>2</v>
      </c>
      <c r="D5" s="7" t="s">
        <v>3</v>
      </c>
      <c r="E5" s="34" t="s">
        <v>4</v>
      </c>
      <c r="F5" s="34"/>
      <c r="G5" s="34"/>
      <c r="H5" s="34"/>
      <c r="I5" s="34" t="s">
        <v>28</v>
      </c>
      <c r="J5" s="34"/>
      <c r="K5" s="34"/>
      <c r="L5" s="34"/>
      <c r="M5" s="12" t="s">
        <v>29</v>
      </c>
      <c r="N5" s="6" t="s">
        <v>8</v>
      </c>
      <c r="O5" s="6" t="s">
        <v>9</v>
      </c>
      <c r="P5" s="30" t="s">
        <v>31</v>
      </c>
      <c r="Q5" s="31"/>
      <c r="R5" s="31"/>
      <c r="S5" s="32"/>
      <c r="T5" s="12" t="s">
        <v>30</v>
      </c>
      <c r="U5" s="7" t="s">
        <v>10</v>
      </c>
      <c r="V5" s="12" t="s">
        <v>5</v>
      </c>
      <c r="W5" s="12" t="s">
        <v>6</v>
      </c>
      <c r="X5" s="33" t="s">
        <v>7</v>
      </c>
      <c r="Y5" s="33"/>
      <c r="Z5" s="35" t="s">
        <v>40</v>
      </c>
      <c r="AA5" s="36"/>
      <c r="AB5" s="36"/>
      <c r="AC5" s="37"/>
    </row>
    <row r="6" spans="1:29" ht="54" customHeight="1" x14ac:dyDescent="0.3">
      <c r="A6" s="1"/>
      <c r="B6" s="13"/>
      <c r="C6" s="13"/>
      <c r="D6" s="7"/>
      <c r="E6" s="7" t="s">
        <v>11</v>
      </c>
      <c r="F6" s="7" t="s">
        <v>12</v>
      </c>
      <c r="G6" s="7" t="s">
        <v>13</v>
      </c>
      <c r="H6" s="7" t="s">
        <v>14</v>
      </c>
      <c r="I6" s="7" t="s">
        <v>11</v>
      </c>
      <c r="J6" s="7" t="s">
        <v>12</v>
      </c>
      <c r="K6" s="7" t="s">
        <v>13</v>
      </c>
      <c r="L6" s="7" t="s">
        <v>14</v>
      </c>
      <c r="M6" s="22"/>
      <c r="N6" s="9"/>
      <c r="O6" s="14"/>
      <c r="P6" s="2" t="s">
        <v>17</v>
      </c>
      <c r="Q6" s="2" t="s">
        <v>11</v>
      </c>
      <c r="R6" s="2" t="s">
        <v>13</v>
      </c>
      <c r="S6" s="15" t="s">
        <v>18</v>
      </c>
      <c r="T6" s="22"/>
      <c r="U6" s="7"/>
      <c r="V6" s="22"/>
      <c r="W6" s="22"/>
      <c r="X6" s="12" t="s">
        <v>15</v>
      </c>
      <c r="Y6" s="12" t="s">
        <v>16</v>
      </c>
      <c r="Z6" s="8" t="s">
        <v>11</v>
      </c>
      <c r="AA6" s="8" t="s">
        <v>12</v>
      </c>
      <c r="AB6" s="8" t="s">
        <v>13</v>
      </c>
      <c r="AC6" s="8" t="s">
        <v>19</v>
      </c>
    </row>
    <row r="7" spans="1:29" ht="30" customHeight="1" x14ac:dyDescent="0.3">
      <c r="A7" s="1"/>
      <c r="B7" s="10" t="s">
        <v>33</v>
      </c>
      <c r="C7" s="17" t="s">
        <v>21</v>
      </c>
      <c r="D7" s="11" t="s">
        <v>22</v>
      </c>
      <c r="E7" s="24">
        <v>3.5</v>
      </c>
      <c r="F7" s="24">
        <v>3.5</v>
      </c>
      <c r="G7" s="24">
        <v>12</v>
      </c>
      <c r="H7" s="24" t="s">
        <v>39</v>
      </c>
      <c r="I7" s="19">
        <v>22.3</v>
      </c>
      <c r="J7" s="19">
        <v>15.1</v>
      </c>
      <c r="K7" s="19">
        <v>12.6</v>
      </c>
      <c r="L7" s="19">
        <v>2</v>
      </c>
      <c r="M7" s="23">
        <v>24</v>
      </c>
      <c r="N7" s="18">
        <v>5055116608706</v>
      </c>
      <c r="O7" s="18">
        <v>25055116608700</v>
      </c>
      <c r="P7" s="21">
        <v>46.8</v>
      </c>
      <c r="Q7" s="21">
        <v>23.8</v>
      </c>
      <c r="R7" s="21">
        <v>27.7</v>
      </c>
      <c r="S7" s="21">
        <v>12.5</v>
      </c>
      <c r="T7" s="23">
        <v>144</v>
      </c>
      <c r="U7" s="20">
        <f>0.238*0.277*0.468</f>
        <v>3.0853368000000003E-2</v>
      </c>
      <c r="V7" s="23">
        <f>X7*Y7</f>
        <v>60</v>
      </c>
      <c r="W7" s="23">
        <f>V7*T7</f>
        <v>8640</v>
      </c>
      <c r="X7" s="23">
        <v>10</v>
      </c>
      <c r="Y7" s="23">
        <v>6</v>
      </c>
      <c r="Z7" s="5">
        <v>1.2</v>
      </c>
      <c r="AA7" s="5">
        <v>1</v>
      </c>
      <c r="AB7" s="5">
        <f>(R7*10*Y7+150)/1000</f>
        <v>1.8120000000000001</v>
      </c>
      <c r="AC7" s="5">
        <f>(V7*S7)+40</f>
        <v>790</v>
      </c>
    </row>
    <row r="8" spans="1:29" ht="30" customHeight="1" x14ac:dyDescent="0.3">
      <c r="A8" s="1"/>
      <c r="B8" s="10" t="s">
        <v>34</v>
      </c>
      <c r="C8" s="17" t="s">
        <v>21</v>
      </c>
      <c r="D8" s="11" t="s">
        <v>23</v>
      </c>
      <c r="E8" s="24">
        <v>3.5</v>
      </c>
      <c r="F8" s="24">
        <v>3.5</v>
      </c>
      <c r="G8" s="24">
        <v>13</v>
      </c>
      <c r="H8" s="24" t="s">
        <v>39</v>
      </c>
      <c r="I8" s="19">
        <v>22.9</v>
      </c>
      <c r="J8" s="19">
        <v>15.5</v>
      </c>
      <c r="K8" s="19">
        <v>13.7</v>
      </c>
      <c r="L8" s="19">
        <v>2.2000000000000002</v>
      </c>
      <c r="M8" s="23">
        <v>24</v>
      </c>
      <c r="N8" s="18">
        <v>5055116608713</v>
      </c>
      <c r="O8" s="18">
        <v>25055116608717</v>
      </c>
      <c r="P8" s="21">
        <v>48</v>
      </c>
      <c r="Q8" s="21">
        <v>24.4</v>
      </c>
      <c r="R8" s="21">
        <v>30</v>
      </c>
      <c r="S8" s="21">
        <v>13.9</v>
      </c>
      <c r="T8" s="23">
        <v>144</v>
      </c>
      <c r="U8" s="20">
        <f>0.244*0.3*0.48</f>
        <v>3.5136000000000001E-2</v>
      </c>
      <c r="V8" s="23">
        <f t="shared" ref="V8:V12" si="0">X8*Y8</f>
        <v>48</v>
      </c>
      <c r="W8" s="23">
        <f t="shared" ref="W8:W12" si="1">V8*T8</f>
        <v>6912</v>
      </c>
      <c r="X8" s="23">
        <v>8</v>
      </c>
      <c r="Y8" s="23">
        <v>6</v>
      </c>
      <c r="Z8" s="5">
        <v>1.2</v>
      </c>
      <c r="AA8" s="5">
        <v>1</v>
      </c>
      <c r="AB8" s="5">
        <f t="shared" ref="AB8:AB12" si="2">(R8*10*Y8+150)/1000</f>
        <v>1.95</v>
      </c>
      <c r="AC8" s="5">
        <f t="shared" ref="AC8:AC12" si="3">(V8*S8)+40</f>
        <v>707.2</v>
      </c>
    </row>
    <row r="9" spans="1:29" ht="30" customHeight="1" x14ac:dyDescent="0.3">
      <c r="A9" s="1"/>
      <c r="B9" s="10" t="s">
        <v>35</v>
      </c>
      <c r="C9" s="17" t="s">
        <v>21</v>
      </c>
      <c r="D9" s="11" t="s">
        <v>24</v>
      </c>
      <c r="E9" s="24">
        <v>4</v>
      </c>
      <c r="F9" s="24">
        <v>4</v>
      </c>
      <c r="G9" s="24">
        <v>14.5</v>
      </c>
      <c r="H9" s="24" t="s">
        <v>39</v>
      </c>
      <c r="I9" s="19">
        <v>17.100000000000001</v>
      </c>
      <c r="J9" s="19">
        <v>13</v>
      </c>
      <c r="K9" s="19">
        <v>15.1</v>
      </c>
      <c r="L9" s="19">
        <v>1.6</v>
      </c>
      <c r="M9" s="23">
        <v>12</v>
      </c>
      <c r="N9" s="18">
        <v>5055116608720</v>
      </c>
      <c r="O9" s="18">
        <v>25055116608724</v>
      </c>
      <c r="P9" s="21">
        <v>40.5</v>
      </c>
      <c r="Q9" s="21">
        <v>35.700000000000003</v>
      </c>
      <c r="R9" s="21">
        <v>16.600000000000001</v>
      </c>
      <c r="S9" s="21">
        <v>10</v>
      </c>
      <c r="T9" s="23">
        <v>72</v>
      </c>
      <c r="U9" s="20">
        <f>0.357*0.166*0.405</f>
        <v>2.4001110000000003E-2</v>
      </c>
      <c r="V9" s="23">
        <f t="shared" si="0"/>
        <v>54</v>
      </c>
      <c r="W9" s="23">
        <f t="shared" si="1"/>
        <v>3888</v>
      </c>
      <c r="X9" s="23">
        <v>6</v>
      </c>
      <c r="Y9" s="23">
        <v>9</v>
      </c>
      <c r="Z9" s="5">
        <v>1.2</v>
      </c>
      <c r="AA9" s="5">
        <v>1</v>
      </c>
      <c r="AB9" s="5">
        <f t="shared" si="2"/>
        <v>1.6439999999999999</v>
      </c>
      <c r="AC9" s="5">
        <f t="shared" si="3"/>
        <v>580</v>
      </c>
    </row>
    <row r="10" spans="1:29" ht="30" customHeight="1" x14ac:dyDescent="0.3">
      <c r="A10" s="1"/>
      <c r="B10" s="16" t="s">
        <v>36</v>
      </c>
      <c r="C10" s="17" t="s">
        <v>21</v>
      </c>
      <c r="D10" s="11" t="s">
        <v>25</v>
      </c>
      <c r="E10" s="24">
        <v>5</v>
      </c>
      <c r="F10" s="24">
        <v>5</v>
      </c>
      <c r="G10" s="24">
        <v>20</v>
      </c>
      <c r="H10" s="24" t="s">
        <v>39</v>
      </c>
      <c r="I10" s="19">
        <v>19.899999999999999</v>
      </c>
      <c r="J10" s="19">
        <v>15.1</v>
      </c>
      <c r="K10" s="19">
        <v>20.8</v>
      </c>
      <c r="L10" s="19">
        <v>3.3</v>
      </c>
      <c r="M10" s="23">
        <v>12</v>
      </c>
      <c r="N10" s="18">
        <v>5055116608737</v>
      </c>
      <c r="O10" s="18">
        <v>25055116608731</v>
      </c>
      <c r="P10" s="21">
        <v>41.3</v>
      </c>
      <c r="Q10" s="21">
        <v>31.7</v>
      </c>
      <c r="R10" s="21">
        <v>22</v>
      </c>
      <c r="S10" s="21">
        <v>13.5</v>
      </c>
      <c r="T10" s="23">
        <v>48</v>
      </c>
      <c r="U10" s="20">
        <f>0.317*0.22*0.413</f>
        <v>2.8802619999999998E-2</v>
      </c>
      <c r="V10" s="23">
        <f t="shared" si="0"/>
        <v>56</v>
      </c>
      <c r="W10" s="23">
        <f t="shared" si="1"/>
        <v>2688</v>
      </c>
      <c r="X10" s="23">
        <v>8</v>
      </c>
      <c r="Y10" s="23">
        <v>7</v>
      </c>
      <c r="Z10" s="5">
        <v>1.2</v>
      </c>
      <c r="AA10" s="5">
        <v>1</v>
      </c>
      <c r="AB10" s="5">
        <f>(R10*10*Y10+150)/1000</f>
        <v>1.69</v>
      </c>
      <c r="AC10" s="5">
        <f t="shared" si="3"/>
        <v>796</v>
      </c>
    </row>
    <row r="11" spans="1:29" ht="30" customHeight="1" x14ac:dyDescent="0.3">
      <c r="A11" s="1"/>
      <c r="B11" s="16" t="s">
        <v>37</v>
      </c>
      <c r="C11" s="17" t="s">
        <v>21</v>
      </c>
      <c r="D11" s="11" t="s">
        <v>26</v>
      </c>
      <c r="E11" s="24">
        <v>6.5</v>
      </c>
      <c r="F11" s="24">
        <v>6.5</v>
      </c>
      <c r="G11" s="24">
        <v>24</v>
      </c>
      <c r="H11" s="24" t="s">
        <v>39</v>
      </c>
      <c r="I11" s="19">
        <v>26.3</v>
      </c>
      <c r="J11" s="19">
        <v>19.899999999999999</v>
      </c>
      <c r="K11" s="19">
        <v>24.8</v>
      </c>
      <c r="L11" s="19">
        <v>6.1</v>
      </c>
      <c r="M11" s="23">
        <v>12</v>
      </c>
      <c r="N11" s="18">
        <v>5055116608744</v>
      </c>
      <c r="O11" s="18">
        <v>25055116608748</v>
      </c>
      <c r="P11" s="21">
        <v>41.3</v>
      </c>
      <c r="Q11" s="21">
        <v>27.8</v>
      </c>
      <c r="R11" s="21">
        <v>26.3</v>
      </c>
      <c r="S11" s="21">
        <v>12.6</v>
      </c>
      <c r="T11" s="23">
        <v>24</v>
      </c>
      <c r="U11" s="20">
        <f>0.413*0.278*0.263</f>
        <v>3.0196082000000003E-2</v>
      </c>
      <c r="V11" s="23">
        <f t="shared" si="0"/>
        <v>48</v>
      </c>
      <c r="W11" s="23">
        <f t="shared" si="1"/>
        <v>1152</v>
      </c>
      <c r="X11" s="23">
        <v>8</v>
      </c>
      <c r="Y11" s="23">
        <v>6</v>
      </c>
      <c r="Z11" s="5">
        <v>1.2</v>
      </c>
      <c r="AA11" s="5">
        <v>1</v>
      </c>
      <c r="AB11" s="5">
        <f>(R11*10*Y11+150)/1000</f>
        <v>1.728</v>
      </c>
      <c r="AC11" s="5">
        <f t="shared" si="3"/>
        <v>644.79999999999995</v>
      </c>
    </row>
    <row r="12" spans="1:29" ht="30" customHeight="1" x14ac:dyDescent="0.3">
      <c r="A12" s="1"/>
      <c r="B12" s="16" t="s">
        <v>38</v>
      </c>
      <c r="C12" s="17" t="s">
        <v>21</v>
      </c>
      <c r="D12" s="11" t="s">
        <v>20</v>
      </c>
      <c r="E12" s="24">
        <v>7.5</v>
      </c>
      <c r="F12" s="24">
        <v>7.5</v>
      </c>
      <c r="G12" s="24">
        <v>30</v>
      </c>
      <c r="H12" s="24" t="s">
        <v>39</v>
      </c>
      <c r="I12" s="19" t="s">
        <v>39</v>
      </c>
      <c r="J12" s="19" t="s">
        <v>39</v>
      </c>
      <c r="K12" s="19" t="s">
        <v>39</v>
      </c>
      <c r="L12" s="19" t="s">
        <v>39</v>
      </c>
      <c r="M12" s="23" t="s">
        <v>39</v>
      </c>
      <c r="N12" s="18">
        <v>5055116608751</v>
      </c>
      <c r="O12" s="18">
        <v>25055116608755</v>
      </c>
      <c r="P12" s="21">
        <v>33.299999999999997</v>
      </c>
      <c r="Q12" s="21">
        <v>25.2</v>
      </c>
      <c r="R12" s="21">
        <v>32.299999999999997</v>
      </c>
      <c r="S12" s="21">
        <v>11.1</v>
      </c>
      <c r="T12" s="23">
        <v>12</v>
      </c>
      <c r="U12" s="20">
        <f>0.252*0.323*0.333</f>
        <v>2.7104868000000001E-2</v>
      </c>
      <c r="V12" s="23">
        <f t="shared" si="0"/>
        <v>40</v>
      </c>
      <c r="W12" s="23">
        <f t="shared" si="1"/>
        <v>480</v>
      </c>
      <c r="X12" s="23">
        <v>8</v>
      </c>
      <c r="Y12" s="23">
        <v>5</v>
      </c>
      <c r="Z12" s="5">
        <v>1.2</v>
      </c>
      <c r="AA12" s="5">
        <v>1</v>
      </c>
      <c r="AB12" s="5">
        <f t="shared" si="2"/>
        <v>1.7649999999999999</v>
      </c>
      <c r="AC12" s="5">
        <f t="shared" si="3"/>
        <v>484</v>
      </c>
    </row>
    <row r="13" spans="1:29" ht="68.25" customHeight="1" x14ac:dyDescent="0.3">
      <c r="A13" s="1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</sheetData>
  <mergeCells count="7">
    <mergeCell ref="B13:AC13"/>
    <mergeCell ref="B4:AC4"/>
    <mergeCell ref="P5:S5"/>
    <mergeCell ref="X5:Y5"/>
    <mergeCell ref="E5:H5"/>
    <mergeCell ref="I5:L5"/>
    <mergeCell ref="Z5:AC5"/>
  </mergeCells>
  <pageMargins left="0.7" right="0.7" top="0.75" bottom="0.75" header="0.3" footer="0.3"/>
  <pageSetup paperSize="9" scale="43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2CE03D00934247B40017409D2CAB3F" ma:contentTypeVersion="10" ma:contentTypeDescription="Create a new document." ma:contentTypeScope="" ma:versionID="c9a31f26bb28377cc94baf02641e576f">
  <xsd:schema xmlns:xsd="http://www.w3.org/2001/XMLSchema" xmlns:xs="http://www.w3.org/2001/XMLSchema" xmlns:p="http://schemas.microsoft.com/office/2006/metadata/properties" xmlns:ns2="ccc1b84f-41bf-4dee-985e-eb5286f8910a" targetNamespace="http://schemas.microsoft.com/office/2006/metadata/properties" ma:root="true" ma:fieldsID="a9f24842bc6e2b82f840b2c787548ba8" ns2:_="">
    <xsd:import namespace="ccc1b84f-41bf-4dee-985e-eb5286f891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1b84f-41bf-4dee-985e-eb5286f89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A722D8-106F-44D3-B8F8-BE3ED29889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c1b84f-41bf-4dee-985e-eb5286f891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6C0BB-DC1A-4F44-B298-2DCB0DE28C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B10FEC-A135-48D0-979B-B1445EE043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INSIGNIA Disinfectant Spray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 Shah</dc:creator>
  <cp:lastModifiedBy>Universal Toiletries Sales</cp:lastModifiedBy>
  <cp:revision/>
  <dcterms:created xsi:type="dcterms:W3CDTF">2019-03-21T19:01:05Z</dcterms:created>
  <dcterms:modified xsi:type="dcterms:W3CDTF">2020-07-28T08:51:46Z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0x010100AC2CE03D00934247B40017409D2CAB3F</vt:lpwstr>
  </property>
</Properties>
</file>